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31" i="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2"/>
  <c r="L33"/>
  <c r="K10"/>
  <c r="K11"/>
  <c r="K12"/>
  <c r="K13"/>
  <c r="K14"/>
  <c r="K16"/>
  <c r="K18"/>
  <c r="K20"/>
  <c r="K22"/>
  <c r="K24"/>
  <c r="K26"/>
  <c r="K27"/>
  <c r="K29"/>
  <c r="K31"/>
  <c r="K33"/>
  <c r="J32"/>
  <c r="H32"/>
  <c r="K32" s="1"/>
  <c r="J30"/>
  <c r="H30"/>
  <c r="K30" s="1"/>
  <c r="J28"/>
  <c r="H28"/>
  <c r="K28" s="1"/>
  <c r="H25"/>
  <c r="K25" s="1"/>
  <c r="J25"/>
  <c r="J23"/>
  <c r="H23"/>
  <c r="K23" s="1"/>
  <c r="J21"/>
  <c r="H21"/>
  <c r="K21" s="1"/>
  <c r="J19"/>
  <c r="H19"/>
  <c r="K19" s="1"/>
  <c r="J9"/>
  <c r="J8" s="1"/>
  <c r="H9"/>
  <c r="H8" s="1"/>
  <c r="J17"/>
  <c r="H17"/>
  <c r="K17" s="1"/>
  <c r="J15"/>
  <c r="H15"/>
  <c r="K15" s="1"/>
  <c r="H34" l="1"/>
  <c r="K8"/>
  <c r="L8"/>
  <c r="J34"/>
  <c r="L34" s="1"/>
  <c r="K9"/>
  <c r="K34" l="1"/>
</calcChain>
</file>

<file path=xl/sharedStrings.xml><?xml version="1.0" encoding="utf-8"?>
<sst xmlns="http://schemas.openxmlformats.org/spreadsheetml/2006/main" count="53" uniqueCount="53">
  <si>
    <t xml:space="preserve">Приложение №2                                           </t>
  </si>
  <si>
    <t>Наименование показателя</t>
  </si>
  <si>
    <t>Исполнено</t>
  </si>
  <si>
    <t>Отклонение                   (+,-)</t>
  </si>
  <si>
    <t>% выполнения</t>
  </si>
  <si>
    <t xml:space="preserve"> Р А С Х О Д Ы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</si>
  <si>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</si>
  <si>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</si>
  <si>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Функ. местн. Администраций</t>
  </si>
  <si>
    <t>Обеспечение деятельности финансовых, налоговых органов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</si>
  <si>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</si>
  <si>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</si>
  <si>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</si>
  <si>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</si>
  <si>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</si>
  <si>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</si>
  <si>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</si>
  <si>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</si>
  <si>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</si>
  <si>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</si>
  <si>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Образование</t>
  </si>
  <si>
    <t>Молодежная политика и оздоровление детей</t>
  </si>
  <si>
    <t>Культура, кинематография</t>
  </si>
  <si>
    <t xml:space="preserve">Культура 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</si>
  <si>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</si>
  <si>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</si>
  <si>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</si>
  <si>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</si>
  <si>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</si>
  <si>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Средства массовой информации</t>
  </si>
  <si>
    <t>Другие вопросы в области средств массовой информации</t>
  </si>
  <si>
    <t>ВСЕГО РАСХОДОВ</t>
  </si>
  <si>
    <t xml:space="preserve"> к решению Совета депутатов Мачешанского сельского поселения от 17.04.2025 г.  №37/8</t>
  </si>
  <si>
    <t>Уточнен.план по поселению на 2025 год</t>
  </si>
  <si>
    <t>0102</t>
  </si>
  <si>
    <t>0104</t>
  </si>
  <si>
    <t>0106</t>
  </si>
  <si>
    <t>0111</t>
  </si>
  <si>
    <t>0113</t>
  </si>
  <si>
    <t>0200</t>
  </si>
  <si>
    <t>0203</t>
  </si>
  <si>
    <t>0300</t>
  </si>
  <si>
    <t>0310</t>
  </si>
  <si>
    <t>0100</t>
  </si>
  <si>
    <t>0409</t>
  </si>
  <si>
    <t>0400</t>
  </si>
  <si>
    <t>0500</t>
  </si>
  <si>
    <t>0503</t>
  </si>
  <si>
    <t>0700</t>
  </si>
  <si>
    <t>0707</t>
  </si>
  <si>
    <t>0800</t>
  </si>
  <si>
    <t>0801</t>
  </si>
  <si>
    <t>0804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</si>
</sst>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20" xfId="0" applyFont="1" applyBorder="1" applyAlignment="1"/>
    <xf numFmtId="0" fontId="4" fillId="3" borderId="20" xfId="0" applyFont="1" applyFill="1" applyBorder="1" applyAlignment="1"/>
    <xf numFmtId="2" fontId="8" fillId="3" borderId="2" xfId="0" applyNumberFormat="1" applyFont="1" applyFill="1" applyBorder="1" applyAlignment="1">
      <alignment horizontal="right"/>
    </xf>
    <xf numFmtId="2" fontId="3" fillId="0" borderId="20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right" wrapText="1"/>
    </xf>
    <xf numFmtId="49" fontId="3" fillId="0" borderId="20" xfId="0" applyNumberFormat="1" applyFont="1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wrapText="1"/>
    </xf>
    <xf numFmtId="0" fontId="6" fillId="0" borderId="20" xfId="0" applyFont="1" applyBorder="1" applyAlignment="1">
      <alignment vertical="top" wrapText="1"/>
    </xf>
    <xf numFmtId="0" fontId="4" fillId="3" borderId="12" xfId="0" applyFont="1" applyFill="1" applyBorder="1"/>
    <xf numFmtId="0" fontId="4" fillId="3" borderId="4" xfId="0" applyFont="1" applyFill="1" applyBorder="1"/>
    <xf numFmtId="0" fontId="3" fillId="0" borderId="15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1" fillId="0" borderId="10" xfId="0" applyFont="1" applyBorder="1"/>
    <xf numFmtId="0" fontId="0" fillId="0" borderId="10" xfId="0" applyBorder="1"/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/>
    <xf numFmtId="0" fontId="3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2" fontId="4" fillId="3" borderId="23" xfId="0" applyNumberFormat="1" applyFont="1" applyFill="1" applyBorder="1" applyAlignment="1"/>
    <xf numFmtId="2" fontId="5" fillId="0" borderId="20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3" workbookViewId="0">
      <selection activeCell="O30" sqref="O30"/>
    </sheetView>
  </sheetViews>
  <sheetFormatPr defaultRowHeight="15"/>
  <cols>
    <col min="1" max="1" width="6.42578125" customWidth="1"/>
    <col min="2" max="2" width="1.140625" customWidth="1"/>
    <col min="6" max="6" width="2" hidden="1" customWidth="1"/>
    <col min="7" max="7" width="6.85546875" hidden="1" customWidth="1"/>
    <col min="9" max="9" width="4.7109375" customWidth="1"/>
    <col min="10" max="10" width="14.42578125" customWidth="1"/>
    <col min="11" max="11" width="13.28515625" customWidth="1"/>
    <col min="12" max="12" width="9.42578125" customWidth="1"/>
  </cols>
  <sheetData>
    <row r="1" spans="1:13">
      <c r="A1" s="49"/>
      <c r="B1" s="49"/>
      <c r="C1" s="49"/>
      <c r="G1" s="49"/>
      <c r="H1" s="49"/>
      <c r="I1" s="50" t="s">
        <v>0</v>
      </c>
      <c r="J1" s="50"/>
      <c r="K1" s="50"/>
      <c r="L1" s="50"/>
      <c r="M1" s="1"/>
    </row>
    <row r="2" spans="1:13" ht="55.5" customHeight="1">
      <c r="A2" s="49"/>
      <c r="B2" s="49"/>
      <c r="C2" s="49"/>
      <c r="G2" s="49"/>
      <c r="H2" s="49"/>
      <c r="I2" s="51" t="s">
        <v>32</v>
      </c>
      <c r="J2" s="51"/>
      <c r="K2" s="51"/>
      <c r="L2" s="51"/>
      <c r="M2" s="1"/>
    </row>
    <row r="3" spans="1:13" ht="15.75" thickBot="1">
      <c r="A3" s="41"/>
      <c r="B3" s="41"/>
      <c r="C3" s="41"/>
      <c r="D3" s="41"/>
      <c r="E3" s="41"/>
      <c r="F3" s="42"/>
      <c r="G3" s="42"/>
      <c r="H3" s="42"/>
      <c r="I3" s="42"/>
      <c r="M3" s="1"/>
    </row>
    <row r="4" spans="1:13" ht="15" customHeight="1">
      <c r="A4" s="17" t="s">
        <v>1</v>
      </c>
      <c r="B4" s="17"/>
      <c r="C4" s="17"/>
      <c r="D4" s="17"/>
      <c r="E4" s="17"/>
      <c r="F4" s="17"/>
      <c r="G4" s="18"/>
      <c r="H4" s="43" t="s">
        <v>33</v>
      </c>
      <c r="I4" s="44"/>
      <c r="J4" s="37" t="s">
        <v>2</v>
      </c>
      <c r="K4" s="37" t="s">
        <v>3</v>
      </c>
      <c r="L4" s="37" t="s">
        <v>4</v>
      </c>
      <c r="M4" s="1"/>
    </row>
    <row r="5" spans="1:13">
      <c r="A5" s="19"/>
      <c r="B5" s="19"/>
      <c r="C5" s="19"/>
      <c r="D5" s="19"/>
      <c r="E5" s="19"/>
      <c r="F5" s="19"/>
      <c r="G5" s="20"/>
      <c r="H5" s="45"/>
      <c r="I5" s="46"/>
      <c r="J5" s="38"/>
      <c r="K5" s="38"/>
      <c r="L5" s="38"/>
      <c r="M5" s="1"/>
    </row>
    <row r="6" spans="1:13" ht="15.75" thickBot="1">
      <c r="A6" s="21"/>
      <c r="B6" s="21"/>
      <c r="C6" s="21"/>
      <c r="D6" s="21"/>
      <c r="E6" s="21"/>
      <c r="F6" s="21"/>
      <c r="G6" s="22"/>
      <c r="H6" s="47"/>
      <c r="I6" s="48"/>
      <c r="J6" s="39"/>
      <c r="K6" s="39"/>
      <c r="L6" s="39"/>
      <c r="M6" s="1"/>
    </row>
    <row r="7" spans="1:13" ht="15.75" thickBot="1">
      <c r="A7" s="23">
        <v>2</v>
      </c>
      <c r="B7" s="23"/>
      <c r="C7" s="23"/>
      <c r="D7" s="23"/>
      <c r="E7" s="23"/>
      <c r="F7" s="23"/>
      <c r="G7" s="24"/>
      <c r="H7" s="40">
        <v>3</v>
      </c>
      <c r="I7" s="24"/>
      <c r="J7" s="2">
        <v>4</v>
      </c>
      <c r="K7" s="8">
        <v>5</v>
      </c>
      <c r="L7" s="2">
        <v>6</v>
      </c>
      <c r="M7" s="1"/>
    </row>
    <row r="8" spans="1:13" ht="15.75" customHeight="1">
      <c r="A8" s="25" t="s">
        <v>5</v>
      </c>
      <c r="B8" s="25"/>
      <c r="C8" s="25"/>
      <c r="D8" s="25"/>
      <c r="E8" s="25"/>
      <c r="F8" s="25"/>
      <c r="G8" s="26"/>
      <c r="H8" s="35">
        <f>H9+H15+H17+H19+H21+H23+H25+H28+H30+H32</f>
        <v>18072979.829999998</v>
      </c>
      <c r="I8" s="36"/>
      <c r="J8" s="52">
        <f>J9+J15+J17+J19+J21+J23+J25+J28+J30+J32</f>
        <v>3213603.1</v>
      </c>
      <c r="K8" s="10">
        <f>H8-J8</f>
        <v>14859376.729999999</v>
      </c>
      <c r="L8" s="11">
        <f>J8*100/H8</f>
        <v>17.781257602388418</v>
      </c>
      <c r="M8" s="1"/>
    </row>
    <row r="9" spans="1:13">
      <c r="A9" s="32" t="s">
        <v>43</v>
      </c>
      <c r="B9" s="32"/>
      <c r="C9" s="27" t="s">
        <v>6</v>
      </c>
      <c r="D9" s="27"/>
      <c r="E9" s="27"/>
      <c r="F9" s="27"/>
      <c r="G9" s="27"/>
      <c r="H9" s="16">
        <f>H10+H11+H12+H13+H14</f>
        <v>4699754</v>
      </c>
      <c r="I9" s="16"/>
      <c r="J9" s="7">
        <f>J10+J11+J12+J13+J14</f>
        <v>820195.79</v>
      </c>
      <c r="K9" s="9">
        <f t="shared" ref="K9:K33" si="0">H9-J9</f>
        <v>3879558.21</v>
      </c>
      <c r="L9" s="12">
        <f>J9*100/H9</f>
        <v>17.451887694547416</v>
      </c>
      <c r="M9" s="1"/>
    </row>
    <row r="10" spans="1:13" ht="36" customHeight="1">
      <c r="A10" s="31" t="s">
        <v>34</v>
      </c>
      <c r="B10" s="31"/>
      <c r="C10" s="34" t="s">
        <v>7</v>
      </c>
      <c r="D10" s="34"/>
      <c r="E10" s="34"/>
      <c r="F10" s="34"/>
      <c r="G10" s="34"/>
      <c r="H10" s="30">
        <v>1142740</v>
      </c>
      <c r="I10" s="30"/>
      <c r="J10" s="4">
        <v>192089</v>
      </c>
      <c r="K10" s="9">
        <f t="shared" si="0"/>
        <v>950651</v>
      </c>
      <c r="L10" s="12">
        <f t="shared" ref="L10:L34" si="1">J10*100/H10</f>
        <v>16.809510474823668</v>
      </c>
      <c r="M10" s="1"/>
    </row>
    <row r="11" spans="1:13">
      <c r="A11" s="31" t="s">
        <v>35</v>
      </c>
      <c r="B11" s="31"/>
      <c r="C11" s="29" t="s">
        <v>8</v>
      </c>
      <c r="D11" s="29"/>
      <c r="E11" s="29"/>
      <c r="F11" s="29"/>
      <c r="G11" s="29"/>
      <c r="H11" s="30">
        <v>3336240</v>
      </c>
      <c r="I11" s="30"/>
      <c r="J11" s="4">
        <v>606200.79</v>
      </c>
      <c r="K11" s="9">
        <f t="shared" si="0"/>
        <v>2730039.21</v>
      </c>
      <c r="L11" s="12">
        <f t="shared" si="1"/>
        <v>18.17017930364722</v>
      </c>
      <c r="M11" s="1"/>
    </row>
    <row r="12" spans="1:13" ht="25.5" customHeight="1">
      <c r="A12" s="31" t="s">
        <v>36</v>
      </c>
      <c r="B12" s="31"/>
      <c r="C12" s="29" t="s">
        <v>9</v>
      </c>
      <c r="D12" s="29"/>
      <c r="E12" s="29"/>
      <c r="F12" s="29"/>
      <c r="G12" s="29"/>
      <c r="H12" s="30">
        <v>94274</v>
      </c>
      <c r="I12" s="30"/>
      <c r="J12" s="4">
        <v>20485</v>
      </c>
      <c r="K12" s="9">
        <f t="shared" si="0"/>
        <v>73789</v>
      </c>
      <c r="L12" s="12">
        <f t="shared" si="1"/>
        <v>21.729214841843987</v>
      </c>
      <c r="M12" s="1"/>
    </row>
    <row r="13" spans="1:13">
      <c r="A13" s="31" t="s">
        <v>37</v>
      </c>
      <c r="B13" s="31"/>
      <c r="C13" s="29" t="s">
        <v>10</v>
      </c>
      <c r="D13" s="29"/>
      <c r="E13" s="29"/>
      <c r="F13" s="29"/>
      <c r="G13" s="29"/>
      <c r="H13" s="30">
        <v>100000</v>
      </c>
      <c r="I13" s="30"/>
      <c r="J13" s="4"/>
      <c r="K13" s="9">
        <f t="shared" si="0"/>
        <v>100000</v>
      </c>
      <c r="L13" s="12">
        <f t="shared" si="1"/>
        <v>0</v>
      </c>
      <c r="M13" s="1"/>
    </row>
    <row r="14" spans="1:13">
      <c r="A14" s="31" t="s">
        <v>38</v>
      </c>
      <c r="B14" s="31"/>
      <c r="C14" s="29" t="s">
        <v>11</v>
      </c>
      <c r="D14" s="29"/>
      <c r="E14" s="29"/>
      <c r="F14" s="29"/>
      <c r="G14" s="29"/>
      <c r="H14" s="30">
        <v>26500</v>
      </c>
      <c r="I14" s="30"/>
      <c r="J14" s="4">
        <v>1421</v>
      </c>
      <c r="K14" s="9">
        <f t="shared" si="0"/>
        <v>25079</v>
      </c>
      <c r="L14" s="12">
        <f t="shared" si="1"/>
        <v>5.3622641509433961</v>
      </c>
      <c r="M14" s="1"/>
    </row>
    <row r="15" spans="1:13">
      <c r="A15" s="32" t="s">
        <v>39</v>
      </c>
      <c r="B15" s="32"/>
      <c r="C15" s="15" t="s">
        <v>12</v>
      </c>
      <c r="D15" s="15"/>
      <c r="E15" s="15"/>
      <c r="F15" s="15"/>
      <c r="G15" s="15"/>
      <c r="H15" s="16">
        <f>H16</f>
        <v>527100</v>
      </c>
      <c r="I15" s="16"/>
      <c r="J15" s="7">
        <f>J16</f>
        <v>74300.52</v>
      </c>
      <c r="K15" s="9">
        <f t="shared" si="0"/>
        <v>452799.48</v>
      </c>
      <c r="L15" s="12">
        <f t="shared" si="1"/>
        <v>14.09609561752988</v>
      </c>
      <c r="M15" s="1"/>
    </row>
    <row r="16" spans="1:13">
      <c r="A16" s="31" t="s">
        <v>40</v>
      </c>
      <c r="B16" s="31"/>
      <c r="C16" s="29" t="s">
        <v>13</v>
      </c>
      <c r="D16" s="29"/>
      <c r="E16" s="29"/>
      <c r="F16" s="29"/>
      <c r="G16" s="29"/>
      <c r="H16" s="30">
        <v>527100</v>
      </c>
      <c r="I16" s="30"/>
      <c r="J16" s="4">
        <v>74300.52</v>
      </c>
      <c r="K16" s="9">
        <f t="shared" si="0"/>
        <v>452799.48</v>
      </c>
      <c r="L16" s="12">
        <f t="shared" si="1"/>
        <v>14.09609561752988</v>
      </c>
      <c r="M16" s="1"/>
    </row>
    <row r="17" spans="1:13" ht="25.5" customHeight="1">
      <c r="A17" s="32" t="s">
        <v>41</v>
      </c>
      <c r="B17" s="32"/>
      <c r="C17" s="33" t="s">
        <v>14</v>
      </c>
      <c r="D17" s="33"/>
      <c r="E17" s="33"/>
      <c r="F17" s="33"/>
      <c r="G17" s="33"/>
      <c r="H17" s="16">
        <f>H18</f>
        <v>116000</v>
      </c>
      <c r="I17" s="16"/>
      <c r="J17" s="7">
        <f>J18</f>
        <v>3000</v>
      </c>
      <c r="K17" s="9">
        <f t="shared" si="0"/>
        <v>113000</v>
      </c>
      <c r="L17" s="12">
        <f t="shared" si="1"/>
        <v>2.5862068965517242</v>
      </c>
      <c r="M17" s="1"/>
    </row>
    <row r="18" spans="1:13">
      <c r="A18" s="31" t="s">
        <v>42</v>
      </c>
      <c r="B18" s="31"/>
      <c r="C18" s="29" t="s">
        <v>15</v>
      </c>
      <c r="D18" s="29"/>
      <c r="E18" s="29"/>
      <c r="F18" s="29"/>
      <c r="G18" s="29"/>
      <c r="H18" s="30">
        <v>116000</v>
      </c>
      <c r="I18" s="30"/>
      <c r="J18" s="4">
        <v>3000</v>
      </c>
      <c r="K18" s="9">
        <f t="shared" si="0"/>
        <v>113000</v>
      </c>
      <c r="L18" s="12">
        <f t="shared" si="1"/>
        <v>2.5862068965517242</v>
      </c>
      <c r="M18" s="1"/>
    </row>
    <row r="19" spans="1:13">
      <c r="A19" s="32" t="s">
        <v>45</v>
      </c>
      <c r="B19" s="32"/>
      <c r="C19" s="15" t="s">
        <v>16</v>
      </c>
      <c r="D19" s="15"/>
      <c r="E19" s="15"/>
      <c r="F19" s="15"/>
      <c r="G19" s="15"/>
      <c r="H19" s="16">
        <f>H20</f>
        <v>2834395.5</v>
      </c>
      <c r="I19" s="16"/>
      <c r="J19" s="5">
        <f>J20</f>
        <v>880</v>
      </c>
      <c r="K19" s="9">
        <f t="shared" si="0"/>
        <v>2833515.5</v>
      </c>
      <c r="L19" s="12">
        <f t="shared" si="1"/>
        <v>3.1047184487838764E-2</v>
      </c>
      <c r="M19" s="1"/>
    </row>
    <row r="20" spans="1:13">
      <c r="A20" s="31" t="s">
        <v>44</v>
      </c>
      <c r="B20" s="31"/>
      <c r="C20" s="29" t="s">
        <v>17</v>
      </c>
      <c r="D20" s="29"/>
      <c r="E20" s="29"/>
      <c r="F20" s="29"/>
      <c r="G20" s="29"/>
      <c r="H20" s="30">
        <v>2834395.5</v>
      </c>
      <c r="I20" s="30"/>
      <c r="J20" s="4">
        <v>880</v>
      </c>
      <c r="K20" s="9">
        <f t="shared" si="0"/>
        <v>2833515.5</v>
      </c>
      <c r="L20" s="12">
        <f t="shared" si="1"/>
        <v>3.1047184487838764E-2</v>
      </c>
      <c r="M20" s="1"/>
    </row>
    <row r="21" spans="1:13">
      <c r="A21" s="32" t="s">
        <v>46</v>
      </c>
      <c r="B21" s="32"/>
      <c r="C21" s="15" t="s">
        <v>18</v>
      </c>
      <c r="D21" s="15"/>
      <c r="E21" s="15"/>
      <c r="F21" s="15"/>
      <c r="G21" s="15"/>
      <c r="H21" s="16">
        <f>H22</f>
        <v>3280646.33</v>
      </c>
      <c r="I21" s="16"/>
      <c r="J21" s="5">
        <f>J22</f>
        <v>947092.41</v>
      </c>
      <c r="K21" s="9">
        <f t="shared" si="0"/>
        <v>2333553.92</v>
      </c>
      <c r="L21" s="12">
        <f t="shared" si="1"/>
        <v>28.869079892558855</v>
      </c>
      <c r="M21" s="1"/>
    </row>
    <row r="22" spans="1:13">
      <c r="A22" s="31" t="s">
        <v>47</v>
      </c>
      <c r="B22" s="31"/>
      <c r="C22" s="29" t="s">
        <v>19</v>
      </c>
      <c r="D22" s="29"/>
      <c r="E22" s="29"/>
      <c r="F22" s="29"/>
      <c r="G22" s="29"/>
      <c r="H22" s="30">
        <v>3280646.33</v>
      </c>
      <c r="I22" s="30"/>
      <c r="J22" s="4">
        <v>947092.41</v>
      </c>
      <c r="K22" s="9">
        <f t="shared" si="0"/>
        <v>2333553.92</v>
      </c>
      <c r="L22" s="12">
        <f t="shared" si="1"/>
        <v>28.869079892558855</v>
      </c>
      <c r="M22" s="1"/>
    </row>
    <row r="23" spans="1:13">
      <c r="A23" s="32" t="s">
        <v>48</v>
      </c>
      <c r="B23" s="32"/>
      <c r="C23" s="15" t="s">
        <v>20</v>
      </c>
      <c r="D23" s="15"/>
      <c r="E23" s="15"/>
      <c r="F23" s="15"/>
      <c r="G23" s="15"/>
      <c r="H23" s="16">
        <f>H24</f>
        <v>132500</v>
      </c>
      <c r="I23" s="16"/>
      <c r="J23" s="5">
        <f>J24</f>
        <v>4950</v>
      </c>
      <c r="K23" s="9">
        <f t="shared" si="0"/>
        <v>127550</v>
      </c>
      <c r="L23" s="12">
        <f t="shared" si="1"/>
        <v>3.7358490566037736</v>
      </c>
      <c r="M23" s="1"/>
    </row>
    <row r="24" spans="1:13">
      <c r="A24" s="31" t="s">
        <v>49</v>
      </c>
      <c r="B24" s="31"/>
      <c r="C24" s="29" t="s">
        <v>21</v>
      </c>
      <c r="D24" s="29"/>
      <c r="E24" s="29"/>
      <c r="F24" s="29"/>
      <c r="G24" s="29"/>
      <c r="H24" s="30">
        <v>132500</v>
      </c>
      <c r="I24" s="30"/>
      <c r="J24" s="4">
        <v>4950</v>
      </c>
      <c r="K24" s="9">
        <f t="shared" si="0"/>
        <v>127550</v>
      </c>
      <c r="L24" s="12">
        <f t="shared" si="1"/>
        <v>3.7358490566037736</v>
      </c>
      <c r="M24" s="1"/>
    </row>
    <row r="25" spans="1:13">
      <c r="A25" s="32" t="s">
        <v>50</v>
      </c>
      <c r="B25" s="32"/>
      <c r="C25" s="15" t="s">
        <v>22</v>
      </c>
      <c r="D25" s="15"/>
      <c r="E25" s="15"/>
      <c r="F25" s="15"/>
      <c r="G25" s="15"/>
      <c r="H25" s="16">
        <f>H26+H27</f>
        <v>6139584</v>
      </c>
      <c r="I25" s="16"/>
      <c r="J25" s="5">
        <f>J26+J27</f>
        <v>1302906.3799999999</v>
      </c>
      <c r="K25" s="9">
        <f t="shared" si="0"/>
        <v>4836677.62</v>
      </c>
      <c r="L25" s="12">
        <f t="shared" si="1"/>
        <v>21.221411418102591</v>
      </c>
      <c r="M25" s="1"/>
    </row>
    <row r="26" spans="1:13">
      <c r="A26" s="31" t="s">
        <v>51</v>
      </c>
      <c r="B26" s="31"/>
      <c r="C26" s="29" t="s">
        <v>23</v>
      </c>
      <c r="D26" s="29"/>
      <c r="E26" s="29"/>
      <c r="F26" s="29"/>
      <c r="G26" s="29"/>
      <c r="H26" s="30">
        <v>4776663</v>
      </c>
      <c r="I26" s="30"/>
      <c r="J26" s="4">
        <v>962176.38</v>
      </c>
      <c r="K26" s="9">
        <f t="shared" si="0"/>
        <v>3814486.62</v>
      </c>
      <c r="L26" s="12">
        <f t="shared" si="1"/>
        <v>20.143275336777997</v>
      </c>
      <c r="M26" s="1"/>
    </row>
    <row r="27" spans="1:13" ht="25.5" customHeight="1">
      <c r="A27" s="31" t="s">
        <v>52</v>
      </c>
      <c r="B27" s="31"/>
      <c r="C27" s="29" t="s">
        <v>24</v>
      </c>
      <c r="D27" s="29"/>
      <c r="E27" s="29"/>
      <c r="F27" s="29"/>
      <c r="G27" s="29"/>
      <c r="H27" s="30">
        <v>1362921</v>
      </c>
      <c r="I27" s="30"/>
      <c r="J27" s="4">
        <v>340730</v>
      </c>
      <c r="K27" s="9">
        <f t="shared" si="0"/>
        <v>1022191</v>
      </c>
      <c r="L27" s="12">
        <f t="shared" si="1"/>
        <v>24.999981657043953</v>
      </c>
      <c r="M27" s="1"/>
    </row>
    <row r="28" spans="1:13">
      <c r="A28" s="27">
        <v>1000</v>
      </c>
      <c r="B28" s="27"/>
      <c r="C28" s="15" t="s">
        <v>25</v>
      </c>
      <c r="D28" s="15"/>
      <c r="E28" s="15"/>
      <c r="F28" s="15"/>
      <c r="G28" s="15"/>
      <c r="H28" s="16">
        <f>H29</f>
        <v>6000</v>
      </c>
      <c r="I28" s="16"/>
      <c r="J28" s="5">
        <f>J29</f>
        <v>1500</v>
      </c>
      <c r="K28" s="9">
        <f t="shared" si="0"/>
        <v>4500</v>
      </c>
      <c r="L28" s="12">
        <f t="shared" si="1"/>
        <v>25</v>
      </c>
      <c r="M28" s="1"/>
    </row>
    <row r="29" spans="1:13">
      <c r="A29" s="28">
        <v>1001</v>
      </c>
      <c r="B29" s="28"/>
      <c r="C29" s="29" t="s">
        <v>26</v>
      </c>
      <c r="D29" s="29"/>
      <c r="E29" s="29"/>
      <c r="F29" s="29"/>
      <c r="G29" s="29"/>
      <c r="H29" s="30">
        <v>6000</v>
      </c>
      <c r="I29" s="30"/>
      <c r="J29" s="4">
        <v>1500</v>
      </c>
      <c r="K29" s="9">
        <f t="shared" si="0"/>
        <v>4500</v>
      </c>
      <c r="L29" s="12">
        <f t="shared" si="1"/>
        <v>25</v>
      </c>
      <c r="M29" s="1"/>
    </row>
    <row r="30" spans="1:13">
      <c r="A30" s="27">
        <v>1100</v>
      </c>
      <c r="B30" s="27"/>
      <c r="C30" s="15" t="s">
        <v>27</v>
      </c>
      <c r="D30" s="15"/>
      <c r="E30" s="15"/>
      <c r="F30" s="15"/>
      <c r="G30" s="15"/>
      <c r="H30" s="16">
        <f>H31</f>
        <v>217000</v>
      </c>
      <c r="I30" s="16"/>
      <c r="J30" s="5">
        <f>J31</f>
        <v>38778</v>
      </c>
      <c r="K30" s="9">
        <f t="shared" si="0"/>
        <v>178222</v>
      </c>
      <c r="L30" s="12">
        <f t="shared" si="1"/>
        <v>17.870046082949308</v>
      </c>
      <c r="M30" s="1"/>
    </row>
    <row r="31" spans="1:13">
      <c r="A31" s="28">
        <v>1102</v>
      </c>
      <c r="B31" s="28"/>
      <c r="C31" s="29" t="s">
        <v>28</v>
      </c>
      <c r="D31" s="29"/>
      <c r="E31" s="29"/>
      <c r="F31" s="29"/>
      <c r="G31" s="29"/>
      <c r="H31" s="30">
        <v>217000</v>
      </c>
      <c r="I31" s="30"/>
      <c r="J31" s="4">
        <v>38778</v>
      </c>
      <c r="K31" s="9">
        <f t="shared" si="0"/>
        <v>178222</v>
      </c>
      <c r="L31" s="12">
        <f>J31*100/H31</f>
        <v>17.870046082949308</v>
      </c>
      <c r="M31" s="1"/>
    </row>
    <row r="32" spans="1:13">
      <c r="A32" s="27">
        <v>1200</v>
      </c>
      <c r="B32" s="27"/>
      <c r="C32" s="15" t="s">
        <v>29</v>
      </c>
      <c r="D32" s="15"/>
      <c r="E32" s="15"/>
      <c r="F32" s="15"/>
      <c r="G32" s="15"/>
      <c r="H32" s="16">
        <f>H33</f>
        <v>120000</v>
      </c>
      <c r="I32" s="16"/>
      <c r="J32" s="5">
        <f>J33</f>
        <v>20000</v>
      </c>
      <c r="K32" s="9">
        <f t="shared" si="0"/>
        <v>100000</v>
      </c>
      <c r="L32" s="12">
        <f t="shared" si="1"/>
        <v>16.666666666666668</v>
      </c>
      <c r="M32" s="1"/>
    </row>
    <row r="33" spans="1:13" ht="25.5" customHeight="1">
      <c r="A33" s="28">
        <v>1204</v>
      </c>
      <c r="B33" s="28"/>
      <c r="C33" s="29" t="s">
        <v>30</v>
      </c>
      <c r="D33" s="29"/>
      <c r="E33" s="29"/>
      <c r="F33" s="29"/>
      <c r="G33" s="29"/>
      <c r="H33" s="30">
        <v>120000</v>
      </c>
      <c r="I33" s="30"/>
      <c r="J33" s="4">
        <v>20000</v>
      </c>
      <c r="K33" s="9">
        <f t="shared" si="0"/>
        <v>100000</v>
      </c>
      <c r="L33" s="12">
        <f t="shared" si="1"/>
        <v>16.666666666666668</v>
      </c>
      <c r="M33" s="1"/>
    </row>
    <row r="34" spans="1:13">
      <c r="A34" s="14"/>
      <c r="B34" s="14"/>
      <c r="C34" s="15" t="s">
        <v>31</v>
      </c>
      <c r="D34" s="15"/>
      <c r="E34" s="15"/>
      <c r="F34" s="15"/>
      <c r="G34" s="15"/>
      <c r="H34" s="16">
        <f>H8</f>
        <v>18072979.829999998</v>
      </c>
      <c r="I34" s="16"/>
      <c r="J34" s="53">
        <f>J8</f>
        <v>3213603.1</v>
      </c>
      <c r="K34" s="6">
        <f>H34-J34</f>
        <v>14859376.729999999</v>
      </c>
      <c r="L34" s="13">
        <f t="shared" si="1"/>
        <v>17.781257602388418</v>
      </c>
      <c r="M34" s="1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98">
    <mergeCell ref="A1:C1"/>
    <mergeCell ref="G1:H1"/>
    <mergeCell ref="I1:L1"/>
    <mergeCell ref="I2:L2"/>
    <mergeCell ref="A2:C2"/>
    <mergeCell ref="G2:H2"/>
    <mergeCell ref="K4:K6"/>
    <mergeCell ref="L4:L6"/>
    <mergeCell ref="H7:I7"/>
    <mergeCell ref="A3:E3"/>
    <mergeCell ref="F3:G3"/>
    <mergeCell ref="H3:I3"/>
    <mergeCell ref="H4:I6"/>
    <mergeCell ref="H8:I8"/>
    <mergeCell ref="A9:B9"/>
    <mergeCell ref="C9:G9"/>
    <mergeCell ref="H9:I9"/>
    <mergeCell ref="J4:J6"/>
    <mergeCell ref="A12:B12"/>
    <mergeCell ref="C12:G12"/>
    <mergeCell ref="H12:I12"/>
    <mergeCell ref="A10:B10"/>
    <mergeCell ref="C10:G10"/>
    <mergeCell ref="H10:I10"/>
    <mergeCell ref="A11:B11"/>
    <mergeCell ref="C11:G11"/>
    <mergeCell ref="H11:I11"/>
    <mergeCell ref="A13:B13"/>
    <mergeCell ref="C13:G13"/>
    <mergeCell ref="H13:I13"/>
    <mergeCell ref="A14:B14"/>
    <mergeCell ref="C14:G14"/>
    <mergeCell ref="H14:I14"/>
    <mergeCell ref="A15:B15"/>
    <mergeCell ref="C15:G15"/>
    <mergeCell ref="H15:I15"/>
    <mergeCell ref="A16:B16"/>
    <mergeCell ref="C16:G16"/>
    <mergeCell ref="H16:I16"/>
    <mergeCell ref="A17:B17"/>
    <mergeCell ref="C17:G17"/>
    <mergeCell ref="H17:I17"/>
    <mergeCell ref="A18:B18"/>
    <mergeCell ref="C18:G18"/>
    <mergeCell ref="H18:I18"/>
    <mergeCell ref="A19:B19"/>
    <mergeCell ref="C19:G19"/>
    <mergeCell ref="H19:I19"/>
    <mergeCell ref="A20:B20"/>
    <mergeCell ref="C20:G20"/>
    <mergeCell ref="H20:I20"/>
    <mergeCell ref="A21:B21"/>
    <mergeCell ref="C21:G21"/>
    <mergeCell ref="H21:I21"/>
    <mergeCell ref="A22:B22"/>
    <mergeCell ref="C22:G22"/>
    <mergeCell ref="H22:I22"/>
    <mergeCell ref="A23:B23"/>
    <mergeCell ref="C23:G23"/>
    <mergeCell ref="H23:I23"/>
    <mergeCell ref="A24:B24"/>
    <mergeCell ref="C24:G24"/>
    <mergeCell ref="H24:I24"/>
    <mergeCell ref="A25:B25"/>
    <mergeCell ref="C25:G25"/>
    <mergeCell ref="H25:I25"/>
    <mergeCell ref="A26:B26"/>
    <mergeCell ref="C26:G26"/>
    <mergeCell ref="H26:I26"/>
    <mergeCell ref="A27:B27"/>
    <mergeCell ref="C27:G27"/>
    <mergeCell ref="H27:I27"/>
    <mergeCell ref="A28:B28"/>
    <mergeCell ref="C28:G28"/>
    <mergeCell ref="H28:I28"/>
    <mergeCell ref="H30:I30"/>
    <mergeCell ref="A31:B31"/>
    <mergeCell ref="C31:G31"/>
    <mergeCell ref="H31:I31"/>
    <mergeCell ref="A29:B29"/>
    <mergeCell ref="C29:G29"/>
    <mergeCell ref="H29:I29"/>
    <mergeCell ref="A34:B34"/>
    <mergeCell ref="C34:G34"/>
    <mergeCell ref="H34:I34"/>
    <mergeCell ref="A4:G4"/>
    <mergeCell ref="A5:G5"/>
    <mergeCell ref="A6:G6"/>
    <mergeCell ref="A7:G7"/>
    <mergeCell ref="A8:G8"/>
    <mergeCell ref="A32:B32"/>
    <mergeCell ref="C32:G32"/>
    <mergeCell ref="H32:I32"/>
    <mergeCell ref="A33:B33"/>
    <mergeCell ref="C33:G33"/>
    <mergeCell ref="H33:I33"/>
    <mergeCell ref="A30:B30"/>
    <mergeCell ref="C30:G3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2025-04-22T04:51:27Z</dcterms:modified>
</cp:coreProperties>
</file>